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<sst xmlns="http://schemas.openxmlformats.org/spreadsheetml/2006/main" count="71" uniqueCount="63">
  <si>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Единица измерения: тыс.рублей</t>
  </si>
  <si>
    <t>ИТОГО</t>
  </si>
  <si>
    <t xml:space="preserve">койко-дней 
</t>
  </si>
  <si>
    <t xml:space="preserve">социальных услуг 
</t>
  </si>
  <si>
    <t>Количество услуг предоставляемых бесплатно (100%)</t>
  </si>
  <si>
    <t>Произведено кассовых  расходов с начала года, тыс. руб.</t>
  </si>
  <si>
    <t xml:space="preserve">Развитие (МТБ) </t>
  </si>
  <si>
    <t>Содержание учреждения</t>
  </si>
  <si>
    <t>в том числе:</t>
  </si>
  <si>
    <t>ФОТ с начислениями</t>
  </si>
  <si>
    <t>За счет средств платы граждан за социальное обслуживание с начала года ВСЕГО, тыс. руб.</t>
  </si>
  <si>
    <t>Оказано услуг на сумму
тыс. руб.</t>
  </si>
  <si>
    <t>Поступило средств за гарантированные услуги
тыс. руб.</t>
  </si>
  <si>
    <t>В дополнение к пункту 1</t>
  </si>
  <si>
    <r>
      <t xml:space="preserve">1.Социальные услуги, предоставляемые получателям </t>
    </r>
    <r>
      <rPr>
        <b/>
        <sz val="10"/>
        <rFont val="Times New Roman"/>
        <family val="1"/>
      </rPr>
      <t>стационарной форме с временным проживанием</t>
    </r>
  </si>
  <si>
    <r>
      <t xml:space="preserve">III. Социальные услуги, предоставляемые получателям  </t>
    </r>
    <r>
      <rPr>
        <b/>
        <sz val="10"/>
        <rFont val="Times New Roman"/>
        <family val="1"/>
      </rPr>
      <t xml:space="preserve">в полустационарной форме в отделениях дневного пребывания. </t>
    </r>
  </si>
  <si>
    <t>В дополнение к пункту 3</t>
  </si>
  <si>
    <t>В дополнение к пункту 4</t>
  </si>
  <si>
    <r>
      <t xml:space="preserve">V. Услуги </t>
    </r>
    <r>
      <rPr>
        <b/>
        <sz val="10"/>
        <rFont val="Times New Roman"/>
        <family val="1"/>
      </rPr>
      <t>срочного социального</t>
    </r>
    <r>
      <rPr>
        <sz val="10"/>
        <rFont val="Times New Roman"/>
        <family val="1"/>
      </rPr>
      <t xml:space="preserve"> обслуживания</t>
    </r>
  </si>
  <si>
    <r>
      <t xml:space="preserve">VI.Социальные услуги, предоставляемые получателям </t>
    </r>
    <r>
      <rPr>
        <b/>
        <sz val="10"/>
        <rFont val="Times New Roman"/>
        <family val="1"/>
      </rPr>
      <t>на дому</t>
    </r>
  </si>
  <si>
    <t>В дополнение к пункту 7</t>
  </si>
  <si>
    <r>
      <t xml:space="preserve">VIII. Услуги, предоставляемые детям-инвалидам в </t>
    </r>
    <r>
      <rPr>
        <b/>
        <sz val="10"/>
        <rFont val="Times New Roman"/>
        <family val="1"/>
      </rPr>
      <t xml:space="preserve">полустационарной форме </t>
    </r>
  </si>
  <si>
    <t>В дополнение к пункту 8</t>
  </si>
  <si>
    <t>Форма обслуживания</t>
  </si>
  <si>
    <t>Средств областного  бюджета на социальное обслуживание с начала года 
тыс. руб.</t>
  </si>
  <si>
    <t>Услуг</t>
  </si>
  <si>
    <t>ИНФОРМАЦИЯ к ОТЧЕТУ</t>
  </si>
  <si>
    <t>Подлежит возмещению из областного бюджета</t>
  </si>
  <si>
    <t>в том числе</t>
  </si>
  <si>
    <r>
      <t>XI. Социальные услуги, предоставляемые д</t>
    </r>
    <r>
      <rPr>
        <b/>
        <sz val="10"/>
        <rFont val="Times New Roman"/>
        <family val="1"/>
      </rPr>
      <t>етям-инвалидам на дому</t>
    </r>
  </si>
  <si>
    <r>
      <t xml:space="preserve">XIII.Социальные услуги, предоставляемые </t>
    </r>
    <r>
      <rPr>
        <b/>
        <sz val="10"/>
        <rFont val="Times New Roman"/>
        <family val="1"/>
      </rPr>
      <t>несовершеннолетним детям,</t>
    </r>
    <r>
      <rPr>
        <sz val="10"/>
        <rFont val="Times New Roman"/>
        <family val="1"/>
      </rPr>
      <t xml:space="preserve">  в </t>
    </r>
    <r>
      <rPr>
        <b/>
        <sz val="10"/>
        <rFont val="Times New Roman"/>
        <family val="1"/>
      </rPr>
      <t>стационарной форме</t>
    </r>
    <r>
      <rPr>
        <sz val="10"/>
        <rFont val="Times New Roman"/>
        <family val="1"/>
      </rPr>
      <t xml:space="preserve"> социального обслуживания с временным проживанием </t>
    </r>
  </si>
  <si>
    <r>
      <t>XII Социальные услуги, предоставляемые</t>
    </r>
    <r>
      <rPr>
        <b/>
        <sz val="10"/>
        <rFont val="Times New Roman"/>
        <family val="1"/>
      </rPr>
      <t xml:space="preserve"> родителям </t>
    </r>
  </si>
  <si>
    <r>
      <t xml:space="preserve">XVI.Социальные услуги, предоставляемые гражданам, </t>
    </r>
    <r>
      <rPr>
        <b/>
        <sz val="10"/>
        <rFont val="Times New Roman"/>
        <family val="1"/>
      </rPr>
      <t xml:space="preserve">подвергшимся насилию в семье, </t>
    </r>
  </si>
  <si>
    <r>
      <t xml:space="preserve"> X Социальные услуги, предоставляемые </t>
    </r>
    <r>
      <rPr>
        <b/>
        <sz val="10"/>
        <rFont val="Times New Roman"/>
        <family val="1"/>
      </rPr>
      <t>детям-инвалидам, в дополнение к 8 и 7</t>
    </r>
  </si>
  <si>
    <t>ПРИЛОЖЕНИЕ к отчету</t>
  </si>
  <si>
    <r>
      <t xml:space="preserve">ХIV Социальные услуги, предоставляемые </t>
    </r>
    <r>
      <rPr>
        <b/>
        <sz val="10"/>
        <rFont val="Times New Roman"/>
        <family val="1"/>
      </rPr>
      <t>несовершеннолетним детям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в полустационарной форме </t>
    </r>
    <r>
      <rPr>
        <sz val="10"/>
        <rFont val="Times New Roman"/>
        <family val="1"/>
      </rPr>
      <t>социального обслуживания</t>
    </r>
  </si>
  <si>
    <t>7=3-4-5</t>
  </si>
  <si>
    <t>Наименование учреждения</t>
  </si>
  <si>
    <r>
      <t xml:space="preserve">по расходованию средств, предоставляемых из областного бюджета Ленинградской области </t>
    </r>
    <r>
      <rPr>
        <b/>
        <sz val="12"/>
        <color indexed="10"/>
        <rFont val="Times New Roman"/>
        <family val="1"/>
      </rPr>
      <t xml:space="preserve">на выполнение задания </t>
    </r>
    <r>
      <rPr>
        <b/>
        <sz val="12"/>
        <rFont val="Times New Roman"/>
        <family val="1"/>
      </rPr>
      <t xml:space="preserve"> по предоставлению услуг по социальному обслуживанию населения Ленинградской области </t>
    </r>
  </si>
  <si>
    <r>
      <t xml:space="preserve">XVСоциальные услуги, предоставляемые несовершеннолетним детям, </t>
    </r>
    <r>
      <rPr>
        <b/>
        <sz val="10"/>
        <rFont val="Times New Roman"/>
        <family val="1"/>
      </rPr>
      <t>в дополнение к услугам</t>
    </r>
    <r>
      <rPr>
        <sz val="10"/>
        <rFont val="Times New Roman"/>
        <family val="1"/>
      </rPr>
      <t xml:space="preserve"> в стационарной форме социального обслуживания с временным проживанием и полустационарной форме социального обслуживания </t>
    </r>
    <r>
      <rPr>
        <b/>
        <sz val="10"/>
        <rFont val="Times New Roman"/>
        <family val="1"/>
      </rPr>
      <t>к 13 и 14</t>
    </r>
  </si>
  <si>
    <t>За счет средств из областного  бюджета
 на социальное обслуживание с начала года ВСЕГО, тыс. руб.</t>
  </si>
  <si>
    <t>2=3+7</t>
  </si>
  <si>
    <t>3=4+5+6</t>
  </si>
  <si>
    <t>7=8+9+10</t>
  </si>
  <si>
    <t xml:space="preserve">ВСЕГО 
кассовый расход на отчетную дату
</t>
  </si>
  <si>
    <t>Численность граждан, которым должно быть предоставлено социальное обслуживание  согласно плана по гос.  заданию в месяц  (чел.)</t>
  </si>
  <si>
    <t>на 01.04.2020 года</t>
  </si>
  <si>
    <t xml:space="preserve">Предусмотрено средств из областного бюджета на социальное обслуживание ПЛАН 2020 года (ГОДОВОЙ)
</t>
  </si>
  <si>
    <t>Выполнено услуг
на 01.04.2020</t>
  </si>
  <si>
    <t xml:space="preserve">Поступило средств из областного бюджета на социальное обслуживание 
за  1 кв. 2020 г
</t>
  </si>
  <si>
    <t xml:space="preserve">Поступило средств от платы за за сверх гарантированные социальные услуги за 1 кв.  2020 год 
</t>
  </si>
  <si>
    <t>формулы не исправлять!</t>
  </si>
  <si>
    <t xml:space="preserve">Поступило средств от платы за гарантированные социальные услуги за 1 кв. 2020 год 
</t>
  </si>
  <si>
    <t>Численность граждан получившие социальные услуги с нарастающим итогом на  01.04.2020 (чел)</t>
  </si>
  <si>
    <t>Количество услуг
(оказано за 1 кв. 2020)</t>
  </si>
  <si>
    <r>
      <t xml:space="preserve">Численность граждан получающие социальные услуги  </t>
    </r>
    <r>
      <rPr>
        <sz val="10"/>
        <color indexed="10"/>
        <rFont val="Times New Roman"/>
        <family val="1"/>
      </rPr>
      <t>на  01.04.2020 (чел)</t>
    </r>
  </si>
  <si>
    <t>Строка 44 по графе  2 "Численность граждан получившие социальные услуги с нарастающим итогом на  01.04.2020 (чел)"
должна быть равняться данным из Катарсиса. Данные по строке 44 по графе  2 проставляются вручную. Это численность граждан, которые получили социальные услуги  во всех формах социального обслуживания, т.е. человек "Иванов" отразится в строке 44 в графе 2 "итого" один раз. 
 (Пример: Иванов получил услуги в полустационарной форме и на дому. В данных формах Иванов отражается как на дому так и в полустационаре, но в строке  "итого" его считаем ОДИН РАЗ!!!</t>
  </si>
  <si>
    <r>
      <t xml:space="preserve">IV.Социальные услуги, предоставляемые получателям в отделениях </t>
    </r>
    <r>
      <rPr>
        <b/>
        <sz val="10"/>
        <rFont val="Times New Roman"/>
        <family val="1"/>
      </rPr>
      <t>ночного пребывания</t>
    </r>
  </si>
  <si>
    <r>
      <t xml:space="preserve">VII. Социальные услуги, предоставляемые </t>
    </r>
    <r>
      <rPr>
        <b/>
        <sz val="10"/>
        <rFont val="Times New Roman"/>
        <family val="1"/>
      </rPr>
      <t xml:space="preserve">детям-инвалидам в стационарной форме социального </t>
    </r>
    <r>
      <rPr>
        <sz val="10"/>
        <rFont val="Times New Roman"/>
        <family val="1"/>
      </rPr>
      <t>обслуживания с временным проживанием</t>
    </r>
  </si>
  <si>
    <r>
      <t>IX Социальные услуги, предоставляемые детям-инвалидам в полустационарной форме</t>
    </r>
    <r>
      <rPr>
        <b/>
        <sz val="10"/>
        <rFont val="Times New Roman"/>
        <family val="1"/>
      </rPr>
      <t xml:space="preserve"> с краткосрочным пребыванием</t>
    </r>
  </si>
  <si>
    <t>Социально-медицинские услуги (в дополнение к пункту 13)</t>
  </si>
  <si>
    <t>В дополнение к пункту 16</t>
  </si>
  <si>
    <t>ЛОГАУ "Всеволожский КЦСОН"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</si>
</sst>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#,##0.0_ ;[Red]\-#,##0.0\ "/>
    <numFmt numFmtId="176" formatCode="0.0"/>
    <numFmt numFmtId="177" formatCode="#,##0.0"/>
    <numFmt numFmtId="178" formatCode="#,##0.00_р_."/>
    <numFmt numFmtId="179" formatCode="0.0000"/>
    <numFmt numFmtId="180" formatCode="[$-FC19]d\ mmmm\ yyyy\ &quot;г.&quot;"/>
    <numFmt numFmtId="181" formatCode="#,##0.0_р_."/>
    <numFmt numFmtId="182" formatCode="#,##0_р_."/>
    <numFmt numFmtId="183" formatCode="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.0"/>
    <numFmt numFmtId="189" formatCode="00.00"/>
    <numFmt numFmtId="190" formatCode="00.000"/>
    <numFmt numFmtId="191" formatCode="00.0000"/>
    <numFmt numFmtId="192" formatCode="00.00000"/>
    <numFmt numFmtId="193" formatCode="00.000000"/>
    <numFmt numFmtId="194" formatCode="00.0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2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2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/>
    </xf>
    <xf numFmtId="1" fontId="3" fillId="32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1" fontId="17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7" borderId="10" xfId="0" applyFont="1" applyFill="1" applyBorder="1" applyAlignment="1" applyProtection="1">
      <alignment horizontal="center" vertical="center" wrapText="1"/>
      <protection/>
    </xf>
    <xf numFmtId="2" fontId="5" fillId="7" borderId="10" xfId="0" applyNumberFormat="1" applyFont="1" applyFill="1" applyBorder="1" applyAlignment="1" applyProtection="1">
      <alignment horizontal="center" vertical="center" wrapText="1"/>
      <protection/>
    </xf>
    <xf numFmtId="2" fontId="58" fillId="7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2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center" vertical="center"/>
      <protection/>
    </xf>
    <xf numFmtId="3" fontId="18" fillId="0" borderId="10" xfId="0" applyNumberFormat="1" applyFont="1" applyBorder="1" applyAlignment="1" applyProtection="1">
      <alignment horizontal="center" vertical="center"/>
      <protection/>
    </xf>
    <xf numFmtId="0" fontId="7" fillId="7" borderId="10" xfId="0" applyFont="1" applyFill="1" applyBorder="1" applyAlignment="1" applyProtection="1">
      <alignment horizontal="center" wrapText="1"/>
      <protection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7" borderId="1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/>
    </xf>
    <xf numFmtId="4" fontId="3" fillId="32" borderId="0" xfId="0" applyNumberFormat="1" applyFont="1" applyFill="1" applyAlignment="1" applyProtection="1">
      <alignment vertical="center"/>
      <protection/>
    </xf>
    <xf numFmtId="0" fontId="12" fillId="32" borderId="0" xfId="0" applyFont="1" applyFill="1" applyAlignment="1" applyProtection="1">
      <alignment vertical="center"/>
      <protection/>
    </xf>
    <xf numFmtId="1" fontId="12" fillId="32" borderId="0" xfId="0" applyNumberFormat="1" applyFont="1" applyFill="1" applyAlignment="1" applyProtection="1">
      <alignment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7" borderId="10" xfId="0" applyNumberFormat="1" applyFont="1" applyFill="1" applyBorder="1" applyAlignment="1" applyProtection="1">
      <alignment horizontal="center" vertical="center"/>
      <protection/>
    </xf>
    <xf numFmtId="4" fontId="3" fillId="7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1" fontId="18" fillId="32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2" fontId="5" fillId="7" borderId="10" xfId="0" applyNumberFormat="1" applyFont="1" applyFill="1" applyBorder="1" applyAlignment="1" applyProtection="1">
      <alignment horizontal="center" vertical="center"/>
      <protection locked="0"/>
    </xf>
    <xf numFmtId="2" fontId="59" fillId="7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7" borderId="14" xfId="0" applyFont="1" applyFill="1" applyBorder="1" applyAlignment="1" applyProtection="1">
      <alignment horizontal="center" vertical="center" wrapText="1"/>
      <protection/>
    </xf>
    <xf numFmtId="0" fontId="14" fillId="7" borderId="14" xfId="0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7" borderId="11" xfId="0" applyNumberFormat="1" applyFont="1" applyFill="1" applyBorder="1" applyAlignment="1" applyProtection="1">
      <alignment horizontal="center" vertical="center"/>
      <protection/>
    </xf>
    <xf numFmtId="4" fontId="3" fillId="7" borderId="17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4" fontId="3" fillId="0" borderId="17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7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90" zoomScaleNormal="90" zoomScalePageLayoutView="0" workbookViewId="0" topLeftCell="A4">
      <selection activeCell="D44" sqref="D44"/>
    </sheetView>
  </sheetViews>
  <sheetFormatPr defaultColWidth="9.00390625" defaultRowHeight="12.75"/>
  <cols>
    <col min="1" max="1" width="45.25390625" style="1" customWidth="1"/>
    <col min="2" max="2" width="21.625" style="1" customWidth="1"/>
    <col min="3" max="3" width="19.375" style="2" customWidth="1"/>
    <col min="4" max="4" width="16.875" style="3" customWidth="1"/>
    <col min="5" max="5" width="18.75390625" style="3" customWidth="1"/>
    <col min="6" max="6" width="17.00390625" style="3" customWidth="1"/>
    <col min="7" max="7" width="18.75390625" style="3" customWidth="1"/>
    <col min="8" max="8" width="16.75390625" style="3" customWidth="1"/>
    <col min="9" max="9" width="12.25390625" style="3" customWidth="1"/>
    <col min="10" max="10" width="12.75390625" style="3" customWidth="1"/>
    <col min="11" max="11" width="10.625" style="33" customWidth="1"/>
    <col min="12" max="12" width="18.25390625" style="34" customWidth="1"/>
    <col min="13" max="16384" width="9.125" style="4" customWidth="1"/>
  </cols>
  <sheetData>
    <row r="1" spans="10:12" ht="48.75" customHeight="1">
      <c r="J1" s="53" t="s">
        <v>34</v>
      </c>
      <c r="K1" s="53"/>
      <c r="L1" s="53"/>
    </row>
    <row r="2" spans="1:14" s="6" customFormat="1" ht="48" customHeight="1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5"/>
      <c r="N2" s="5"/>
    </row>
    <row r="3" spans="1:14" s="6" customFormat="1" ht="39" customHeight="1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5"/>
      <c r="N3" s="5"/>
    </row>
    <row r="4" spans="1:14" s="6" customFormat="1" ht="33" customHeight="1">
      <c r="A4" s="86" t="s">
        <v>46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5"/>
      <c r="N4" s="5"/>
    </row>
    <row r="5" spans="1:14" ht="48" customHeight="1">
      <c r="A5" s="87" t="s">
        <v>37</v>
      </c>
      <c r="B5" s="87"/>
      <c r="C5" s="87"/>
      <c r="D5" s="87"/>
      <c r="E5" s="87"/>
      <c r="F5" s="87"/>
      <c r="G5" s="88" t="s">
        <v>62</v>
      </c>
      <c r="H5" s="88"/>
      <c r="I5" s="88"/>
      <c r="J5" s="88"/>
      <c r="K5" s="88"/>
      <c r="L5" s="88"/>
      <c r="M5" s="8"/>
      <c r="N5" s="8"/>
    </row>
    <row r="6" spans="1:14" ht="30" customHeight="1">
      <c r="A6" s="9" t="s">
        <v>0</v>
      </c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</row>
    <row r="7" spans="1:14" ht="129" customHeight="1">
      <c r="A7" s="10" t="s">
        <v>37</v>
      </c>
      <c r="B7" s="11" t="s">
        <v>47</v>
      </c>
      <c r="C7" s="11" t="s">
        <v>48</v>
      </c>
      <c r="D7" s="11" t="s">
        <v>49</v>
      </c>
      <c r="E7" s="11" t="s">
        <v>52</v>
      </c>
      <c r="F7" s="11" t="s">
        <v>50</v>
      </c>
      <c r="G7" s="12" t="s">
        <v>27</v>
      </c>
      <c r="I7" s="13"/>
      <c r="J7" s="14"/>
      <c r="K7" s="14"/>
      <c r="L7" s="14"/>
      <c r="M7" s="8"/>
      <c r="N7" s="8"/>
    </row>
    <row r="8" spans="1:14" ht="17.2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6" t="s">
        <v>36</v>
      </c>
      <c r="I8" s="13"/>
      <c r="J8" s="14"/>
      <c r="K8" s="14"/>
      <c r="L8" s="14"/>
      <c r="M8" s="8"/>
      <c r="N8" s="8"/>
    </row>
    <row r="9" spans="1:14" ht="39" customHeight="1">
      <c r="A9" s="17" t="str">
        <f>G5</f>
        <v>ЛОГАУ "Всеволожский КЦСОН"</v>
      </c>
      <c r="B9" s="46">
        <v>121576.02</v>
      </c>
      <c r="C9" s="47">
        <f>J44</f>
        <v>26410.9</v>
      </c>
      <c r="D9" s="48">
        <v>30394.01</v>
      </c>
      <c r="E9" s="19">
        <f>K44</f>
        <v>1567.6799999999998</v>
      </c>
      <c r="F9" s="18">
        <v>356.94</v>
      </c>
      <c r="G9" s="20">
        <f>C9-D9-E9</f>
        <v>-5550.789999999997</v>
      </c>
      <c r="H9" s="21" t="s">
        <v>51</v>
      </c>
      <c r="I9" s="22"/>
      <c r="J9" s="22"/>
      <c r="K9" s="71"/>
      <c r="L9" s="71"/>
      <c r="M9" s="8"/>
      <c r="N9" s="8"/>
    </row>
    <row r="10" spans="1:14" ht="21" customHeight="1">
      <c r="A10" s="24"/>
      <c r="B10" s="24"/>
      <c r="C10" s="22"/>
      <c r="D10" s="22"/>
      <c r="E10" s="22"/>
      <c r="F10" s="22"/>
      <c r="G10" s="22"/>
      <c r="H10" s="22"/>
      <c r="I10" s="22"/>
      <c r="J10" s="22"/>
      <c r="K10" s="23"/>
      <c r="L10" s="23"/>
      <c r="M10" s="8"/>
      <c r="N10" s="8"/>
    </row>
    <row r="11" spans="1:14" ht="19.5" customHeight="1">
      <c r="A11" s="72" t="s">
        <v>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8"/>
      <c r="N11" s="8"/>
    </row>
    <row r="12" spans="1:14" ht="18" customHeight="1">
      <c r="A12" s="73" t="s">
        <v>37</v>
      </c>
      <c r="B12" s="70" t="s">
        <v>44</v>
      </c>
      <c r="C12" s="78" t="s">
        <v>40</v>
      </c>
      <c r="D12" s="79" t="s">
        <v>28</v>
      </c>
      <c r="E12" s="79"/>
      <c r="F12" s="79"/>
      <c r="G12" s="79"/>
      <c r="H12" s="79"/>
      <c r="I12" s="79"/>
      <c r="J12" s="79"/>
      <c r="K12" s="26"/>
      <c r="L12" s="26"/>
      <c r="M12" s="8"/>
      <c r="N12" s="8"/>
    </row>
    <row r="13" spans="1:14" ht="18" customHeight="1">
      <c r="A13" s="73"/>
      <c r="B13" s="70"/>
      <c r="C13" s="78"/>
      <c r="D13" s="61" t="s">
        <v>8</v>
      </c>
      <c r="E13" s="62"/>
      <c r="F13" s="63"/>
      <c r="G13" s="78" t="s">
        <v>10</v>
      </c>
      <c r="H13" s="61" t="s">
        <v>8</v>
      </c>
      <c r="I13" s="62"/>
      <c r="J13" s="63"/>
      <c r="K13" s="8"/>
      <c r="L13" s="8"/>
      <c r="M13" s="8"/>
      <c r="N13" s="8"/>
    </row>
    <row r="14" spans="1:14" ht="99" customHeight="1">
      <c r="A14" s="73"/>
      <c r="B14" s="70"/>
      <c r="C14" s="78"/>
      <c r="D14" s="25" t="s">
        <v>9</v>
      </c>
      <c r="E14" s="25" t="s">
        <v>7</v>
      </c>
      <c r="F14" s="25" t="s">
        <v>6</v>
      </c>
      <c r="G14" s="78"/>
      <c r="H14" s="25" t="s">
        <v>9</v>
      </c>
      <c r="I14" s="25" t="s">
        <v>7</v>
      </c>
      <c r="J14" s="27" t="s">
        <v>6</v>
      </c>
      <c r="K14" s="8"/>
      <c r="L14" s="8"/>
      <c r="M14" s="8"/>
      <c r="N14" s="8"/>
    </row>
    <row r="15" spans="1:14" ht="24" customHeight="1">
      <c r="A15" s="28">
        <v>1</v>
      </c>
      <c r="B15" s="29" t="s">
        <v>41</v>
      </c>
      <c r="C15" s="29" t="s">
        <v>42</v>
      </c>
      <c r="D15" s="29">
        <v>4</v>
      </c>
      <c r="E15" s="29">
        <v>5</v>
      </c>
      <c r="F15" s="29">
        <v>6</v>
      </c>
      <c r="G15" s="29" t="s">
        <v>43</v>
      </c>
      <c r="H15" s="29">
        <v>8</v>
      </c>
      <c r="I15" s="29">
        <v>9</v>
      </c>
      <c r="J15" s="29">
        <v>10</v>
      </c>
      <c r="K15" s="8"/>
      <c r="L15" s="8"/>
      <c r="M15" s="8"/>
      <c r="N15" s="8"/>
    </row>
    <row r="16" spans="1:14" ht="34.5" customHeight="1">
      <c r="A16" s="30" t="str">
        <f>A9</f>
        <v>ЛОГАУ "Всеволожский КЦСОН"</v>
      </c>
      <c r="B16" s="31">
        <f>C16+G16</f>
        <v>20404.880000000005</v>
      </c>
      <c r="C16" s="31">
        <f>D16+E16+F16</f>
        <v>18927.050000000003</v>
      </c>
      <c r="D16" s="32">
        <v>16618.33</v>
      </c>
      <c r="E16" s="32">
        <v>2308.72</v>
      </c>
      <c r="F16" s="32">
        <v>0</v>
      </c>
      <c r="G16" s="31">
        <f>H16+I16+J16</f>
        <v>1477.83</v>
      </c>
      <c r="H16" s="32">
        <v>0</v>
      </c>
      <c r="I16" s="32">
        <v>1477.83</v>
      </c>
      <c r="J16" s="32">
        <v>0</v>
      </c>
      <c r="K16" s="23"/>
      <c r="L16" s="23"/>
      <c r="M16" s="8"/>
      <c r="N16" s="8"/>
    </row>
    <row r="17" spans="13:14" ht="12.75">
      <c r="M17" s="8"/>
      <c r="N17" s="8"/>
    </row>
    <row r="18" spans="1:14" ht="294" customHeight="1">
      <c r="A18" s="35" t="s">
        <v>25</v>
      </c>
      <c r="B18" s="35"/>
      <c r="C18" s="36"/>
      <c r="D18" s="36"/>
      <c r="M18" s="8"/>
      <c r="N18" s="8"/>
    </row>
    <row r="19" spans="1:14" ht="38.25" customHeight="1">
      <c r="A19" s="51" t="str">
        <f>G5</f>
        <v>ЛОГАУ "Всеволожский КЦСОН"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8"/>
      <c r="N19" s="8"/>
    </row>
    <row r="20" spans="1:14" ht="39.75" customHeight="1">
      <c r="A20" s="64" t="s">
        <v>23</v>
      </c>
      <c r="B20" s="65"/>
      <c r="C20" s="57" t="s">
        <v>53</v>
      </c>
      <c r="D20" s="57" t="s">
        <v>55</v>
      </c>
      <c r="E20" s="57" t="s">
        <v>45</v>
      </c>
      <c r="F20" s="68" t="s">
        <v>54</v>
      </c>
      <c r="G20" s="69"/>
      <c r="H20" s="68" t="s">
        <v>4</v>
      </c>
      <c r="I20" s="69"/>
      <c r="J20" s="57" t="s">
        <v>11</v>
      </c>
      <c r="K20" s="74" t="s">
        <v>12</v>
      </c>
      <c r="L20" s="76" t="s">
        <v>24</v>
      </c>
      <c r="M20" s="8"/>
      <c r="N20" s="8"/>
    </row>
    <row r="21" spans="1:14" ht="102" customHeight="1">
      <c r="A21" s="66"/>
      <c r="B21" s="67"/>
      <c r="C21" s="58"/>
      <c r="D21" s="58"/>
      <c r="E21" s="58"/>
      <c r="F21" s="37" t="s">
        <v>2</v>
      </c>
      <c r="G21" s="37" t="s">
        <v>3</v>
      </c>
      <c r="H21" s="37" t="s">
        <v>2</v>
      </c>
      <c r="I21" s="37" t="s">
        <v>3</v>
      </c>
      <c r="J21" s="58"/>
      <c r="K21" s="75"/>
      <c r="L21" s="77"/>
      <c r="M21" s="8"/>
      <c r="N21" s="8"/>
    </row>
    <row r="22" spans="1:14" ht="33" customHeight="1">
      <c r="A22" s="49" t="s">
        <v>14</v>
      </c>
      <c r="B22" s="50"/>
      <c r="C22" s="38">
        <v>74</v>
      </c>
      <c r="D22" s="38">
        <v>42</v>
      </c>
      <c r="E22" s="38">
        <v>54</v>
      </c>
      <c r="F22" s="38">
        <v>4250</v>
      </c>
      <c r="G22" s="38"/>
      <c r="H22" s="38">
        <v>243</v>
      </c>
      <c r="I22" s="38"/>
      <c r="J22" s="38">
        <v>3710.38</v>
      </c>
      <c r="K22" s="59">
        <v>543.37</v>
      </c>
      <c r="L22" s="82">
        <f>J22+J23-K22</f>
        <v>4135.240000000001</v>
      </c>
      <c r="M22" s="8"/>
      <c r="N22" s="8"/>
    </row>
    <row r="23" spans="1:14" ht="27.75" customHeight="1">
      <c r="A23" s="49" t="s">
        <v>13</v>
      </c>
      <c r="B23" s="50"/>
      <c r="C23" s="38">
        <v>68</v>
      </c>
      <c r="D23" s="38">
        <v>42</v>
      </c>
      <c r="E23" s="38">
        <v>54</v>
      </c>
      <c r="F23" s="38"/>
      <c r="G23" s="38">
        <v>15508</v>
      </c>
      <c r="H23" s="38"/>
      <c r="I23" s="38">
        <v>741</v>
      </c>
      <c r="J23" s="38">
        <v>968.23</v>
      </c>
      <c r="K23" s="60"/>
      <c r="L23" s="83"/>
      <c r="M23" s="8"/>
      <c r="N23" s="8"/>
    </row>
    <row r="24" spans="1:14" ht="31.5" customHeight="1">
      <c r="A24" s="49" t="s">
        <v>15</v>
      </c>
      <c r="B24" s="50"/>
      <c r="C24" s="38">
        <v>46</v>
      </c>
      <c r="D24" s="38">
        <v>25</v>
      </c>
      <c r="E24" s="38">
        <v>28</v>
      </c>
      <c r="F24" s="38">
        <v>1179</v>
      </c>
      <c r="G24" s="38"/>
      <c r="H24" s="38">
        <v>331</v>
      </c>
      <c r="I24" s="38"/>
      <c r="J24" s="38">
        <v>517.79</v>
      </c>
      <c r="K24" s="59">
        <v>40.91</v>
      </c>
      <c r="L24" s="82">
        <f>J24+J25-K24</f>
        <v>691.26</v>
      </c>
      <c r="M24" s="8"/>
      <c r="N24" s="8"/>
    </row>
    <row r="25" spans="1:14" ht="18.75" customHeight="1">
      <c r="A25" s="49" t="s">
        <v>16</v>
      </c>
      <c r="B25" s="50"/>
      <c r="C25" s="38">
        <v>43</v>
      </c>
      <c r="D25" s="38">
        <v>25</v>
      </c>
      <c r="E25" s="38">
        <v>28</v>
      </c>
      <c r="F25" s="38"/>
      <c r="G25" s="38">
        <v>3646</v>
      </c>
      <c r="H25" s="38"/>
      <c r="I25" s="38">
        <v>1244</v>
      </c>
      <c r="J25" s="38">
        <v>214.38</v>
      </c>
      <c r="K25" s="60"/>
      <c r="L25" s="83"/>
      <c r="M25" s="8"/>
      <c r="N25" s="8"/>
    </row>
    <row r="26" spans="1:14" ht="35.25" customHeight="1">
      <c r="A26" s="49" t="s">
        <v>57</v>
      </c>
      <c r="B26" s="50"/>
      <c r="C26" s="38"/>
      <c r="D26" s="38"/>
      <c r="E26" s="38"/>
      <c r="F26" s="38"/>
      <c r="G26" s="38"/>
      <c r="H26" s="38"/>
      <c r="I26" s="38"/>
      <c r="J26" s="38"/>
      <c r="K26" s="59"/>
      <c r="L26" s="82">
        <f>J26+J27-K26</f>
        <v>0</v>
      </c>
      <c r="M26" s="8"/>
      <c r="N26" s="8"/>
    </row>
    <row r="27" spans="1:14" ht="18" customHeight="1">
      <c r="A27" s="49" t="s">
        <v>17</v>
      </c>
      <c r="B27" s="50"/>
      <c r="C27" s="38"/>
      <c r="D27" s="38"/>
      <c r="E27" s="38"/>
      <c r="F27" s="38"/>
      <c r="G27" s="38"/>
      <c r="H27" s="38"/>
      <c r="I27" s="38"/>
      <c r="J27" s="38"/>
      <c r="K27" s="60"/>
      <c r="L27" s="83"/>
      <c r="M27" s="8"/>
      <c r="N27" s="8"/>
    </row>
    <row r="28" spans="1:14" ht="18.75" customHeight="1">
      <c r="A28" s="49" t="s">
        <v>18</v>
      </c>
      <c r="B28" s="50"/>
      <c r="C28" s="38">
        <v>17</v>
      </c>
      <c r="D28" s="38">
        <v>0</v>
      </c>
      <c r="E28" s="38">
        <v>19</v>
      </c>
      <c r="F28" s="38"/>
      <c r="G28" s="38">
        <v>36</v>
      </c>
      <c r="H28" s="38"/>
      <c r="I28" s="38">
        <v>36</v>
      </c>
      <c r="J28" s="38">
        <v>19.06</v>
      </c>
      <c r="K28" s="39"/>
      <c r="L28" s="40">
        <f>J28-K28</f>
        <v>19.06</v>
      </c>
      <c r="M28" s="8"/>
      <c r="N28" s="8"/>
    </row>
    <row r="29" spans="1:14" ht="18.75" customHeight="1">
      <c r="A29" s="49" t="s">
        <v>19</v>
      </c>
      <c r="B29" s="50"/>
      <c r="C29" s="38">
        <v>659</v>
      </c>
      <c r="D29" s="38">
        <v>615</v>
      </c>
      <c r="E29" s="38">
        <v>794</v>
      </c>
      <c r="F29" s="38"/>
      <c r="G29" s="38">
        <v>104448</v>
      </c>
      <c r="H29" s="38"/>
      <c r="I29" s="38">
        <v>26821</v>
      </c>
      <c r="J29" s="38">
        <v>12005.56</v>
      </c>
      <c r="K29" s="39">
        <v>983.4</v>
      </c>
      <c r="L29" s="40">
        <f aca="true" t="shared" si="0" ref="L29:L43">J29-K29</f>
        <v>11022.16</v>
      </c>
      <c r="M29" s="8"/>
      <c r="N29" s="8"/>
    </row>
    <row r="30" spans="1:14" ht="35.25" customHeight="1">
      <c r="A30" s="49" t="s">
        <v>58</v>
      </c>
      <c r="B30" s="50"/>
      <c r="C30" s="38"/>
      <c r="D30" s="38"/>
      <c r="E30" s="38"/>
      <c r="F30" s="38"/>
      <c r="G30" s="38"/>
      <c r="H30" s="38"/>
      <c r="I30" s="38"/>
      <c r="J30" s="38"/>
      <c r="K30" s="39"/>
      <c r="L30" s="40">
        <f t="shared" si="0"/>
        <v>0</v>
      </c>
      <c r="M30" s="8"/>
      <c r="N30" s="8"/>
    </row>
    <row r="31" spans="1:14" ht="17.25" customHeight="1">
      <c r="A31" s="49" t="s">
        <v>20</v>
      </c>
      <c r="B31" s="50"/>
      <c r="C31" s="38"/>
      <c r="D31" s="38"/>
      <c r="E31" s="38"/>
      <c r="F31" s="38"/>
      <c r="G31" s="38"/>
      <c r="H31" s="38"/>
      <c r="I31" s="38"/>
      <c r="J31" s="38"/>
      <c r="K31" s="39"/>
      <c r="L31" s="40">
        <f t="shared" si="0"/>
        <v>0</v>
      </c>
      <c r="M31" s="8"/>
      <c r="N31" s="8"/>
    </row>
    <row r="32" spans="1:14" ht="24" customHeight="1">
      <c r="A32" s="49" t="s">
        <v>21</v>
      </c>
      <c r="B32" s="50"/>
      <c r="C32" s="38">
        <v>40</v>
      </c>
      <c r="D32" s="38">
        <v>36</v>
      </c>
      <c r="E32" s="38">
        <v>27</v>
      </c>
      <c r="F32" s="38">
        <v>1476</v>
      </c>
      <c r="G32" s="38"/>
      <c r="H32" s="38">
        <v>1476</v>
      </c>
      <c r="I32" s="38"/>
      <c r="J32" s="38">
        <v>2647.19</v>
      </c>
      <c r="K32" s="39"/>
      <c r="L32" s="40">
        <f t="shared" si="0"/>
        <v>2647.19</v>
      </c>
      <c r="M32" s="8"/>
      <c r="N32" s="8"/>
    </row>
    <row r="33" spans="1:14" ht="21" customHeight="1">
      <c r="A33" s="49" t="s">
        <v>22</v>
      </c>
      <c r="B33" s="50"/>
      <c r="C33" s="38">
        <v>40</v>
      </c>
      <c r="D33" s="38">
        <v>36</v>
      </c>
      <c r="E33" s="38">
        <v>27</v>
      </c>
      <c r="F33" s="38"/>
      <c r="G33" s="38">
        <v>5375</v>
      </c>
      <c r="H33" s="38"/>
      <c r="I33" s="38">
        <v>5375</v>
      </c>
      <c r="J33" s="38">
        <v>731.66</v>
      </c>
      <c r="K33" s="39"/>
      <c r="L33" s="40">
        <f t="shared" si="0"/>
        <v>731.66</v>
      </c>
      <c r="M33" s="8"/>
      <c r="N33" s="8"/>
    </row>
    <row r="34" spans="1:14" ht="36" customHeight="1">
      <c r="A34" s="49" t="s">
        <v>59</v>
      </c>
      <c r="B34" s="50"/>
      <c r="C34" s="38"/>
      <c r="D34" s="38"/>
      <c r="E34" s="38"/>
      <c r="F34" s="38"/>
      <c r="G34" s="38"/>
      <c r="H34" s="38"/>
      <c r="I34" s="38"/>
      <c r="J34" s="38"/>
      <c r="K34" s="39"/>
      <c r="L34" s="40">
        <f t="shared" si="0"/>
        <v>0</v>
      </c>
      <c r="M34" s="8"/>
      <c r="N34" s="8"/>
    </row>
    <row r="35" spans="1:14" ht="27" customHeight="1">
      <c r="A35" s="49" t="s">
        <v>33</v>
      </c>
      <c r="B35" s="50"/>
      <c r="C35" s="38"/>
      <c r="D35" s="38"/>
      <c r="E35" s="38"/>
      <c r="F35" s="38"/>
      <c r="G35" s="38"/>
      <c r="H35" s="38"/>
      <c r="I35" s="38"/>
      <c r="J35" s="38"/>
      <c r="K35" s="39"/>
      <c r="L35" s="40">
        <f t="shared" si="0"/>
        <v>0</v>
      </c>
      <c r="M35" s="8"/>
      <c r="N35" s="8"/>
    </row>
    <row r="36" spans="1:14" ht="24" customHeight="1">
      <c r="A36" s="49" t="s">
        <v>29</v>
      </c>
      <c r="B36" s="50"/>
      <c r="C36" s="38">
        <v>7</v>
      </c>
      <c r="D36" s="38">
        <v>10</v>
      </c>
      <c r="E36" s="38">
        <v>16</v>
      </c>
      <c r="F36" s="38"/>
      <c r="G36" s="38">
        <v>960</v>
      </c>
      <c r="H36" s="38"/>
      <c r="I36" s="38">
        <v>960</v>
      </c>
      <c r="J36" s="38">
        <v>308.47</v>
      </c>
      <c r="K36" s="39"/>
      <c r="L36" s="40">
        <f t="shared" si="0"/>
        <v>308.47</v>
      </c>
      <c r="M36" s="8"/>
      <c r="N36" s="8"/>
    </row>
    <row r="37" spans="1:14" ht="24" customHeight="1">
      <c r="A37" s="49" t="s">
        <v>31</v>
      </c>
      <c r="B37" s="50"/>
      <c r="C37" s="38">
        <v>51</v>
      </c>
      <c r="D37" s="38">
        <v>62</v>
      </c>
      <c r="E37" s="38">
        <v>68</v>
      </c>
      <c r="F37" s="38"/>
      <c r="G37" s="38">
        <v>1457</v>
      </c>
      <c r="H37" s="38"/>
      <c r="I37" s="38">
        <v>1457</v>
      </c>
      <c r="J37" s="38">
        <v>229.55</v>
      </c>
      <c r="K37" s="39"/>
      <c r="L37" s="40">
        <f t="shared" si="0"/>
        <v>229.55</v>
      </c>
      <c r="M37" s="8"/>
      <c r="N37" s="8"/>
    </row>
    <row r="38" spans="1:14" ht="41.25" customHeight="1">
      <c r="A38" s="49" t="s">
        <v>30</v>
      </c>
      <c r="B38" s="50"/>
      <c r="C38" s="38">
        <v>39</v>
      </c>
      <c r="D38" s="38">
        <v>36</v>
      </c>
      <c r="E38" s="38">
        <v>21</v>
      </c>
      <c r="F38" s="38">
        <v>1997</v>
      </c>
      <c r="G38" s="38"/>
      <c r="H38" s="38">
        <v>1997</v>
      </c>
      <c r="I38" s="38"/>
      <c r="J38" s="38">
        <v>4033.06</v>
      </c>
      <c r="K38" s="39"/>
      <c r="L38" s="40">
        <f t="shared" si="0"/>
        <v>4033.06</v>
      </c>
      <c r="M38" s="8"/>
      <c r="N38" s="8"/>
    </row>
    <row r="39" spans="1:14" ht="24" customHeight="1">
      <c r="A39" s="49" t="s">
        <v>60</v>
      </c>
      <c r="B39" s="50"/>
      <c r="C39" s="38">
        <v>48</v>
      </c>
      <c r="D39" s="38">
        <v>36</v>
      </c>
      <c r="E39" s="38">
        <v>35</v>
      </c>
      <c r="F39" s="38"/>
      <c r="G39" s="38">
        <v>1763</v>
      </c>
      <c r="H39" s="38"/>
      <c r="I39" s="38">
        <v>1763</v>
      </c>
      <c r="J39" s="38">
        <v>311.81</v>
      </c>
      <c r="K39" s="39"/>
      <c r="L39" s="40">
        <f t="shared" si="0"/>
        <v>311.81</v>
      </c>
      <c r="M39" s="8"/>
      <c r="N39" s="8"/>
    </row>
    <row r="40" spans="1:14" ht="37.5" customHeight="1">
      <c r="A40" s="49" t="s">
        <v>35</v>
      </c>
      <c r="B40" s="50"/>
      <c r="C40" s="38">
        <v>10</v>
      </c>
      <c r="D40" s="38">
        <v>1</v>
      </c>
      <c r="E40" s="38">
        <v>14</v>
      </c>
      <c r="F40" s="38">
        <v>294</v>
      </c>
      <c r="G40" s="38"/>
      <c r="H40" s="38">
        <v>294</v>
      </c>
      <c r="I40" s="38"/>
      <c r="J40" s="38">
        <v>477.19</v>
      </c>
      <c r="K40" s="39"/>
      <c r="L40" s="40">
        <f t="shared" si="0"/>
        <v>477.19</v>
      </c>
      <c r="M40" s="8"/>
      <c r="N40" s="8"/>
    </row>
    <row r="41" spans="1:14" ht="60" customHeight="1">
      <c r="A41" s="56" t="s">
        <v>39</v>
      </c>
      <c r="B41" s="50"/>
      <c r="C41" s="38">
        <v>49</v>
      </c>
      <c r="D41" s="38">
        <v>36</v>
      </c>
      <c r="E41" s="38">
        <v>35</v>
      </c>
      <c r="F41" s="38"/>
      <c r="G41" s="38">
        <v>1195</v>
      </c>
      <c r="H41" s="38"/>
      <c r="I41" s="38">
        <v>1195</v>
      </c>
      <c r="J41" s="38">
        <v>236.57</v>
      </c>
      <c r="K41" s="39"/>
      <c r="L41" s="40">
        <f t="shared" si="0"/>
        <v>236.57</v>
      </c>
      <c r="M41" s="8"/>
      <c r="N41" s="8"/>
    </row>
    <row r="42" spans="1:14" ht="40.5" customHeight="1">
      <c r="A42" s="49" t="s">
        <v>32</v>
      </c>
      <c r="B42" s="50"/>
      <c r="C42" s="38"/>
      <c r="D42" s="38"/>
      <c r="E42" s="38"/>
      <c r="F42" s="38"/>
      <c r="G42" s="38"/>
      <c r="H42" s="38"/>
      <c r="I42" s="38"/>
      <c r="J42" s="38"/>
      <c r="K42" s="39"/>
      <c r="L42" s="40">
        <f t="shared" si="0"/>
        <v>0</v>
      </c>
      <c r="M42" s="8"/>
      <c r="N42" s="8"/>
    </row>
    <row r="43" spans="1:14" ht="29.25" customHeight="1">
      <c r="A43" s="49" t="s">
        <v>61</v>
      </c>
      <c r="B43" s="50"/>
      <c r="C43" s="38"/>
      <c r="D43" s="38"/>
      <c r="E43" s="38"/>
      <c r="F43" s="38"/>
      <c r="G43" s="38"/>
      <c r="H43" s="38"/>
      <c r="I43" s="38"/>
      <c r="J43" s="38"/>
      <c r="K43" s="39"/>
      <c r="L43" s="40">
        <f t="shared" si="0"/>
        <v>0</v>
      </c>
      <c r="M43" s="8"/>
      <c r="N43" s="8"/>
    </row>
    <row r="44" spans="1:14" ht="24" customHeight="1">
      <c r="A44" s="54" t="s">
        <v>1</v>
      </c>
      <c r="B44" s="55"/>
      <c r="C44" s="41">
        <v>932</v>
      </c>
      <c r="D44" s="42">
        <f>D22+D24+D26+D28+D29+D30+D32+D34+D36+D37+D38+D40+D42</f>
        <v>827</v>
      </c>
      <c r="E44" s="42">
        <f>E22+E24+E26+E28+E29+E30+E32+E34+E36+E37+E38+E40+E42</f>
        <v>1041</v>
      </c>
      <c r="F44" s="42">
        <f aca="true" t="shared" si="1" ref="F44:L44">SUM(F22:F43)</f>
        <v>9196</v>
      </c>
      <c r="G44" s="42">
        <f t="shared" si="1"/>
        <v>134388</v>
      </c>
      <c r="H44" s="42">
        <f t="shared" si="1"/>
        <v>4341</v>
      </c>
      <c r="I44" s="42">
        <f t="shared" si="1"/>
        <v>39592</v>
      </c>
      <c r="J44" s="42">
        <f t="shared" si="1"/>
        <v>26410.9</v>
      </c>
      <c r="K44" s="42">
        <f t="shared" si="1"/>
        <v>1567.6799999999998</v>
      </c>
      <c r="L44" s="42">
        <f t="shared" si="1"/>
        <v>24843.22</v>
      </c>
      <c r="M44" s="8"/>
      <c r="N44" s="8"/>
    </row>
    <row r="45" spans="1:14" ht="12.75">
      <c r="A45" s="80">
        <v>1</v>
      </c>
      <c r="B45" s="80"/>
      <c r="C45" s="43">
        <v>2</v>
      </c>
      <c r="D45" s="44">
        <v>3</v>
      </c>
      <c r="E45" s="44">
        <v>4</v>
      </c>
      <c r="F45" s="44">
        <v>5</v>
      </c>
      <c r="G45" s="44">
        <v>6</v>
      </c>
      <c r="H45" s="44">
        <v>7</v>
      </c>
      <c r="I45" s="44">
        <v>8</v>
      </c>
      <c r="J45" s="44">
        <v>9</v>
      </c>
      <c r="K45" s="44">
        <v>10</v>
      </c>
      <c r="M45" s="8"/>
      <c r="N45" s="8"/>
    </row>
    <row r="46" spans="1:12" ht="171" customHeight="1">
      <c r="A46" s="81" t="s">
        <v>56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ht="22.5" customHeight="1">
      <c r="A47" s="45"/>
    </row>
  </sheetData>
  <sheetProtection formatCells="0" formatColumns="0" formatRows="0" insertColumns="0" insertRows="0" insertHyperlinks="0" deleteColumns="0" deleteRows="0" selectLockedCells="1" selectUnlockedCells="1"/>
  <protectedRanges>
    <protectedRange password="CE28" sqref="A20:B44 C20:L43" name="Диапазон1"/>
    <protectedRange password="CE28" sqref="C44:L44" name="Диапазон1_1_1"/>
  </protectedRanges>
  <mergeCells count="56">
    <mergeCell ref="A45:B45"/>
    <mergeCell ref="A46:L46"/>
    <mergeCell ref="L22:L23"/>
    <mergeCell ref="L24:L25"/>
    <mergeCell ref="L26:L27"/>
    <mergeCell ref="A2:L2"/>
    <mergeCell ref="A3:L3"/>
    <mergeCell ref="A4:L4"/>
    <mergeCell ref="A5:F5"/>
    <mergeCell ref="G5:L5"/>
    <mergeCell ref="B12:B14"/>
    <mergeCell ref="K9:L9"/>
    <mergeCell ref="A11:L11"/>
    <mergeCell ref="A12:A14"/>
    <mergeCell ref="K20:K21"/>
    <mergeCell ref="L20:L21"/>
    <mergeCell ref="G13:G14"/>
    <mergeCell ref="D12:J12"/>
    <mergeCell ref="C12:C14"/>
    <mergeCell ref="D13:F13"/>
    <mergeCell ref="H13:J13"/>
    <mergeCell ref="A22:B22"/>
    <mergeCell ref="K22:K23"/>
    <mergeCell ref="A23:B23"/>
    <mergeCell ref="A20:B21"/>
    <mergeCell ref="C20:C21"/>
    <mergeCell ref="D20:D21"/>
    <mergeCell ref="E20:E21"/>
    <mergeCell ref="F20:G20"/>
    <mergeCell ref="H20:I20"/>
    <mergeCell ref="J20:J21"/>
    <mergeCell ref="A32:B32"/>
    <mergeCell ref="A33:B33"/>
    <mergeCell ref="A24:B24"/>
    <mergeCell ref="K24:K25"/>
    <mergeCell ref="A25:B25"/>
    <mergeCell ref="A26:B26"/>
    <mergeCell ref="K26:K27"/>
    <mergeCell ref="A27:B27"/>
    <mergeCell ref="A41:B41"/>
    <mergeCell ref="A42:B42"/>
    <mergeCell ref="A39:B39"/>
    <mergeCell ref="A28:B28"/>
    <mergeCell ref="A29:B29"/>
    <mergeCell ref="A30:B30"/>
    <mergeCell ref="A31:B31"/>
    <mergeCell ref="A43:B43"/>
    <mergeCell ref="A19:L19"/>
    <mergeCell ref="J1:L1"/>
    <mergeCell ref="A44:B44"/>
    <mergeCell ref="A34:B34"/>
    <mergeCell ref="A35:B35"/>
    <mergeCell ref="A36:B36"/>
    <mergeCell ref="A37:B37"/>
    <mergeCell ref="A38:B38"/>
    <mergeCell ref="A40:B40"/>
  </mergeCells>
  <printOptions/>
  <pageMargins left="0.2362204724409449" right="0" top="0" bottom="0" header="0" footer="0.31496062992125984"/>
  <pageSetup fitToHeight="15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Газаева В.Х.</dc:creator>
  <cp:keywords/>
  <dc:description/>
  <cp:lastModifiedBy>Людмила Анатольевна</cp:lastModifiedBy>
  <cp:lastPrinted>2020-04-08T13:40:39Z</cp:lastPrinted>
  <dcterms:created xsi:type="dcterms:W3CDTF">2003-07-08T10:36:28Z</dcterms:created>
  <dcterms:modified xsi:type="dcterms:W3CDTF">2020-04-08T14:09:37Z</dcterms:modified>
  <cp:category/>
  <cp:version/>
  <cp:contentType/>
  <cp:contentStatus/>
</cp:coreProperties>
</file>